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<sst xmlns="http://schemas.openxmlformats.org/spreadsheetml/2006/main" count="162" uniqueCount="114">
  <si>
    <t/>
  </si>
  <si>
    <t>на</t>
  </si>
  <si>
    <t>31.10.2018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</si>
  <si>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</si>
  <si>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</si>
  <si>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</si>
  <si>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</si>
  <si>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</si>
  <si>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</si>
  <si>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</si>
  <si>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по=31.10.2018;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</si>
  <si>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</si>
  <si>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</si>
  <si>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</si>
  <si>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</si>
  <si>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</si>
  <si>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</si>
  <si>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</si>
  <si>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</si>
  <si>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</si>
  <si>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</si>
  <si>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</si>
  <si>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</si>
  <si>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</si>
  <si>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</si>
  <si>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</si>
  <si>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</si>
  <si>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</si>
  <si>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</si>
  <si>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81,11</t>
  </si>
  <si>
    <t>0102</t>
  </si>
  <si>
    <t>Функционирование высшего должностного лица субъекта Российской Федерации и муниципального образования</t>
  </si>
  <si>
    <t>84,75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</si>
  <si>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</si>
  <si>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</si>
  <si>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77,34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</si>
  <si>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</si>
  <si>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</si>
  <si>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83,38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</si>
  <si>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</si>
  <si>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</si>
  <si>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</si>
  <si>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</si>
  <si>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</si>
  <si>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</si>
  <si>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</si>
  <si>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60,98</t>
  </si>
  <si>
    <t>0200</t>
  </si>
  <si>
    <t>НАЦИОНАЛЬНАЯ ОБОРОНА</t>
  </si>
  <si>
    <t>84,95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</si>
  <si>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</si>
  <si>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</si>
  <si>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</si>
  <si>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</si>
  <si>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55,10</t>
  </si>
  <si>
    <t>0304</t>
  </si>
  <si>
    <t>Органы юстиции</t>
  </si>
  <si>
    <t>76,61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</si>
  <si>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</si>
  <si>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</si>
  <si>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51,94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</si>
  <si>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</si>
  <si>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</si>
  <si>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</si>
  <si>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</si>
  <si>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</si>
  <si>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65,92</t>
  </si>
  <si>
    <t>0409</t>
  </si>
  <si>
    <t>Дорожное хозяйство (дорожные фонды)</t>
  </si>
  <si>
    <t>67,84</t>
  </si>
  <si>
    <t>0410</t>
  </si>
  <si>
    <t>Связь и информатика</t>
  </si>
  <si>
    <t>65,73</t>
  </si>
  <si>
    <t>0412</t>
  </si>
  <si>
    <t>Другие вопросы в области национальной экономики</t>
  </si>
  <si>
    <t>51,64</t>
  </si>
  <si>
    <t>0500</t>
  </si>
  <si>
    <t>ЖИЛИЩНО-КОММУНАЛЬНОЕ ХОЗЯЙСТВО</t>
  </si>
  <si>
    <t>53,97</t>
  </si>
  <si>
    <t>0501</t>
  </si>
  <si>
    <t>Жилищное хозяйство</t>
  </si>
  <si>
    <t>25,40</t>
  </si>
  <si>
    <t>0502</t>
  </si>
  <si>
    <t>Коммунальное хозяйство</t>
  </si>
  <si>
    <t>64,93</t>
  </si>
  <si>
    <t>0503</t>
  </si>
  <si>
    <t>Благоустройство</t>
  </si>
  <si>
    <t>55,23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</si>
  <si>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</si>
  <si>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</si>
  <si>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</si>
  <si>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</si>
  <si>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</si>
  <si>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</si>
  <si>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87,57</t>
  </si>
  <si>
    <t>0707</t>
  </si>
  <si>
    <t>Молодежная политика</t>
  </si>
  <si>
    <t>0800</t>
  </si>
  <si>
    <t>КУЛЬТУРА, КИНЕМАТОГРАФИЯ</t>
  </si>
  <si>
    <t>83,08</t>
  </si>
  <si>
    <t>0801</t>
  </si>
  <si>
    <t>Культура</t>
  </si>
  <si>
    <t>1000</t>
  </si>
  <si>
    <t>СОЦИАЛЬНАЯ ПОЛИТИКА</t>
  </si>
  <si>
    <t>79,40</t>
  </si>
  <si>
    <t>1001</t>
  </si>
  <si>
    <t>Пенсионное обеспечение</t>
  </si>
  <si>
    <t>1100</t>
  </si>
  <si>
    <t>ФИЗИЧЕСКАЯ КУЛЬТУРА И СПОРТ</t>
  </si>
  <si>
    <t>98,31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</si>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</sst>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L3" sqref="L3:O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30573533.68</f>
        <v>30573533.68</v>
      </c>
      <c r="J15" s="23"/>
      <c r="K15" s="24">
        <f>30573533.68</f>
        <v>30573533.68</v>
      </c>
      <c r="L15" s="24"/>
      <c r="M15" s="25">
        <f>24797516.28</f>
        <v>24797516.28</v>
      </c>
      <c r="N15" s="26" t="s">
        <v>29</v>
      </c>
      <c r="O15" s="27" t="s">
        <v>29</v>
      </c>
    </row>
    <row r="16" spans="1:15" s="1" customFormat="1" ht="24" customHeight="1">
      <c r="A16" s="21" t="s">
        <v>30</v>
      </c>
      <c r="B16" s="21"/>
      <c r="C16" s="22" t="s">
        <v>31</v>
      </c>
      <c r="D16" s="22"/>
      <c r="E16" s="22"/>
      <c r="F16" s="22"/>
      <c r="G16" s="22"/>
      <c r="H16" s="22"/>
      <c r="I16" s="23">
        <f>2060587.14</f>
        <v>2060587.14</v>
      </c>
      <c r="J16" s="23"/>
      <c r="K16" s="24">
        <f>2060587.14</f>
        <v>2060587.14</v>
      </c>
      <c r="L16" s="24"/>
      <c r="M16" s="25">
        <f>1746318.72</f>
        <v>1746318.72</v>
      </c>
      <c r="N16" s="26" t="s">
        <v>32</v>
      </c>
      <c r="O16" s="27" t="s">
        <v>32</v>
      </c>
    </row>
    <row r="17" spans="1:15" s="1" customFormat="1" ht="33.75" customHeight="1">
      <c r="A17" s="21" t="s">
        <v>33</v>
      </c>
      <c r="B17" s="21"/>
      <c r="C17" s="22" t="s">
        <v>34</v>
      </c>
      <c r="D17" s="22"/>
      <c r="E17" s="22"/>
      <c r="F17" s="22"/>
      <c r="G17" s="22"/>
      <c r="H17" s="22"/>
      <c r="I17" s="23">
        <f>1760587.14</f>
        <v>1760587.14</v>
      </c>
      <c r="J17" s="23"/>
      <c r="K17" s="24">
        <f>1760587.14</f>
        <v>1760587.14</v>
      </c>
      <c r="L17" s="24"/>
      <c r="M17" s="25">
        <f>1361717.59</f>
        <v>1361717.59</v>
      </c>
      <c r="N17" s="26" t="s">
        <v>35</v>
      </c>
      <c r="O17" s="27" t="s">
        <v>35</v>
      </c>
    </row>
    <row r="18" spans="1:15" s="1" customFormat="1" ht="33.75" customHeight="1">
      <c r="A18" s="21" t="s">
        <v>36</v>
      </c>
      <c r="B18" s="21"/>
      <c r="C18" s="22" t="s">
        <v>37</v>
      </c>
      <c r="D18" s="22"/>
      <c r="E18" s="22"/>
      <c r="F18" s="22"/>
      <c r="G18" s="22"/>
      <c r="H18" s="22"/>
      <c r="I18" s="23">
        <f>21830916.95</f>
        <v>21830916.95</v>
      </c>
      <c r="J18" s="23"/>
      <c r="K18" s="24">
        <f>21830916.95</f>
        <v>21830916.95</v>
      </c>
      <c r="L18" s="24"/>
      <c r="M18" s="25">
        <f>18201921.1</f>
        <v>18201921.1</v>
      </c>
      <c r="N18" s="26" t="s">
        <v>38</v>
      </c>
      <c r="O18" s="27" t="s">
        <v>38</v>
      </c>
    </row>
    <row r="19" spans="1:15" s="1" customFormat="1" ht="33.75" customHeight="1">
      <c r="A19" s="21" t="s">
        <v>39</v>
      </c>
      <c r="B19" s="21"/>
      <c r="C19" s="22" t="s">
        <v>40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5">
        <f>84500</f>
        <v>84500</v>
      </c>
      <c r="N19" s="26" t="s">
        <v>41</v>
      </c>
      <c r="O19" s="27" t="s">
        <v>41</v>
      </c>
    </row>
    <row r="20" spans="1:15" s="1" customFormat="1" ht="13.5" customHeight="1">
      <c r="A20" s="21" t="s">
        <v>42</v>
      </c>
      <c r="B20" s="21"/>
      <c r="C20" s="22" t="s">
        <v>43</v>
      </c>
      <c r="D20" s="22"/>
      <c r="E20" s="22"/>
      <c r="F20" s="22"/>
      <c r="G20" s="22"/>
      <c r="H20" s="22"/>
      <c r="I20" s="23">
        <f>1161957</f>
        <v>1161957</v>
      </c>
      <c r="J20" s="23"/>
      <c r="K20" s="24">
        <f>1161957</f>
        <v>1161957</v>
      </c>
      <c r="L20" s="24"/>
      <c r="M20" s="25">
        <f>1161957</f>
        <v>1161957</v>
      </c>
      <c r="N20" s="26" t="s">
        <v>41</v>
      </c>
      <c r="O20" s="27" t="s">
        <v>41</v>
      </c>
    </row>
    <row r="21" spans="1:15" s="1" customFormat="1" ht="13.5" customHeight="1">
      <c r="A21" s="21" t="s">
        <v>44</v>
      </c>
      <c r="B21" s="21"/>
      <c r="C21" s="22" t="s">
        <v>45</v>
      </c>
      <c r="D21" s="22"/>
      <c r="E21" s="22"/>
      <c r="F21" s="22"/>
      <c r="G21" s="22"/>
      <c r="H21" s="22"/>
      <c r="I21" s="23">
        <f>3674985.45</f>
        <v>3674985.45</v>
      </c>
      <c r="J21" s="23"/>
      <c r="K21" s="24">
        <f>3674985.45</f>
        <v>3674985.45</v>
      </c>
      <c r="L21" s="24"/>
      <c r="M21" s="25">
        <f>2241101.87</f>
        <v>2241101.87</v>
      </c>
      <c r="N21" s="26" t="s">
        <v>46</v>
      </c>
      <c r="O21" s="27" t="s">
        <v>46</v>
      </c>
    </row>
    <row r="22" spans="1:15" s="1" customFormat="1" ht="13.5" customHeight="1">
      <c r="A22" s="21" t="s">
        <v>47</v>
      </c>
      <c r="B22" s="21"/>
      <c r="C22" s="22" t="s">
        <v>48</v>
      </c>
      <c r="D22" s="22"/>
      <c r="E22" s="22"/>
      <c r="F22" s="22"/>
      <c r="G22" s="22"/>
      <c r="H22" s="22"/>
      <c r="I22" s="23">
        <f>484113.48</f>
        <v>484113.48</v>
      </c>
      <c r="J22" s="23"/>
      <c r="K22" s="24">
        <f>484113.48</f>
        <v>484113.48</v>
      </c>
      <c r="L22" s="24"/>
      <c r="M22" s="25">
        <f>411266.09</f>
        <v>411266.09</v>
      </c>
      <c r="N22" s="26" t="s">
        <v>49</v>
      </c>
      <c r="O22" s="27" t="s">
        <v>49</v>
      </c>
    </row>
    <row r="23" spans="1:15" s="1" customFormat="1" ht="13.5" customHeight="1">
      <c r="A23" s="21" t="s">
        <v>50</v>
      </c>
      <c r="B23" s="21"/>
      <c r="C23" s="22" t="s">
        <v>51</v>
      </c>
      <c r="D23" s="22"/>
      <c r="E23" s="22"/>
      <c r="F23" s="22"/>
      <c r="G23" s="22"/>
      <c r="H23" s="22"/>
      <c r="I23" s="23">
        <f>484113.48</f>
        <v>484113.48</v>
      </c>
      <c r="J23" s="23"/>
      <c r="K23" s="24">
        <f>484113.48</f>
        <v>484113.48</v>
      </c>
      <c r="L23" s="24"/>
      <c r="M23" s="25">
        <f>411266.09</f>
        <v>411266.09</v>
      </c>
      <c r="N23" s="26" t="s">
        <v>49</v>
      </c>
      <c r="O23" s="27" t="s">
        <v>49</v>
      </c>
    </row>
    <row r="24" spans="1:15" s="1" customFormat="1" ht="24" customHeight="1">
      <c r="A24" s="21" t="s">
        <v>52</v>
      </c>
      <c r="B24" s="21"/>
      <c r="C24" s="22" t="s">
        <v>53</v>
      </c>
      <c r="D24" s="22"/>
      <c r="E24" s="22"/>
      <c r="F24" s="22"/>
      <c r="G24" s="22"/>
      <c r="H24" s="22"/>
      <c r="I24" s="23">
        <f>612000</f>
        <v>612000</v>
      </c>
      <c r="J24" s="23"/>
      <c r="K24" s="24">
        <f>612000</f>
        <v>612000</v>
      </c>
      <c r="L24" s="24"/>
      <c r="M24" s="25">
        <f>337231.74</f>
        <v>337231.74</v>
      </c>
      <c r="N24" s="26" t="s">
        <v>54</v>
      </c>
      <c r="O24" s="27" t="s">
        <v>54</v>
      </c>
    </row>
    <row r="25" spans="1:15" s="1" customFormat="1" ht="13.5" customHeight="1">
      <c r="A25" s="21" t="s">
        <v>55</v>
      </c>
      <c r="B25" s="21"/>
      <c r="C25" s="22" t="s">
        <v>56</v>
      </c>
      <c r="D25" s="22"/>
      <c r="E25" s="22"/>
      <c r="F25" s="22"/>
      <c r="G25" s="22"/>
      <c r="H25" s="22"/>
      <c r="I25" s="23">
        <f>150000</f>
        <v>150000</v>
      </c>
      <c r="J25" s="23"/>
      <c r="K25" s="24">
        <f>150000</f>
        <v>150000</v>
      </c>
      <c r="L25" s="24"/>
      <c r="M25" s="25">
        <f>114912.81</f>
        <v>114912.81</v>
      </c>
      <c r="N25" s="26" t="s">
        <v>57</v>
      </c>
      <c r="O25" s="27" t="s">
        <v>57</v>
      </c>
    </row>
    <row r="26" spans="1:15" s="1" customFormat="1" ht="24" customHeight="1">
      <c r="A26" s="21" t="s">
        <v>58</v>
      </c>
      <c r="B26" s="21"/>
      <c r="C26" s="22" t="s">
        <v>59</v>
      </c>
      <c r="D26" s="22"/>
      <c r="E26" s="22"/>
      <c r="F26" s="22"/>
      <c r="G26" s="22"/>
      <c r="H26" s="22"/>
      <c r="I26" s="23">
        <f>428000</f>
        <v>428000</v>
      </c>
      <c r="J26" s="23"/>
      <c r="K26" s="24">
        <f>428000</f>
        <v>428000</v>
      </c>
      <c r="L26" s="24"/>
      <c r="M26" s="25">
        <f>222318.93</f>
        <v>222318.93</v>
      </c>
      <c r="N26" s="26" t="s">
        <v>60</v>
      </c>
      <c r="O26" s="27" t="s">
        <v>60</v>
      </c>
    </row>
    <row r="27" spans="1:15" s="1" customFormat="1" ht="24" customHeight="1">
      <c r="A27" s="21" t="s">
        <v>61</v>
      </c>
      <c r="B27" s="21"/>
      <c r="C27" s="22" t="s">
        <v>62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63</v>
      </c>
      <c r="O27" s="27" t="s">
        <v>63</v>
      </c>
    </row>
    <row r="28" spans="1:15" s="1" customFormat="1" ht="13.5" customHeight="1">
      <c r="A28" s="21" t="s">
        <v>64</v>
      </c>
      <c r="B28" s="21"/>
      <c r="C28" s="22" t="s">
        <v>65</v>
      </c>
      <c r="D28" s="22"/>
      <c r="E28" s="22"/>
      <c r="F28" s="22"/>
      <c r="G28" s="22"/>
      <c r="H28" s="22"/>
      <c r="I28" s="23">
        <f>12891129.03</f>
        <v>12891129.03</v>
      </c>
      <c r="J28" s="23"/>
      <c r="K28" s="24">
        <f>12891129.03</f>
        <v>12891129.03</v>
      </c>
      <c r="L28" s="24"/>
      <c r="M28" s="25">
        <f>8497789.17</f>
        <v>8497789.17</v>
      </c>
      <c r="N28" s="26" t="s">
        <v>66</v>
      </c>
      <c r="O28" s="27" t="s">
        <v>66</v>
      </c>
    </row>
    <row r="29" spans="1:15" s="1" customFormat="1" ht="13.5" customHeight="1">
      <c r="A29" s="21" t="s">
        <v>67</v>
      </c>
      <c r="B29" s="21"/>
      <c r="C29" s="22" t="s">
        <v>68</v>
      </c>
      <c r="D29" s="22"/>
      <c r="E29" s="22"/>
      <c r="F29" s="22"/>
      <c r="G29" s="22"/>
      <c r="H29" s="22"/>
      <c r="I29" s="23">
        <f>9553542.64</f>
        <v>9553542.64</v>
      </c>
      <c r="J29" s="23"/>
      <c r="K29" s="24">
        <f>9553542.64</f>
        <v>9553542.64</v>
      </c>
      <c r="L29" s="24"/>
      <c r="M29" s="25">
        <f>6480647.33</f>
        <v>6480647.33</v>
      </c>
      <c r="N29" s="26" t="s">
        <v>69</v>
      </c>
      <c r="O29" s="27" t="s">
        <v>69</v>
      </c>
    </row>
    <row r="30" spans="1:15" s="1" customFormat="1" ht="13.5" customHeight="1">
      <c r="A30" s="21" t="s">
        <v>70</v>
      </c>
      <c r="B30" s="21"/>
      <c r="C30" s="22" t="s">
        <v>71</v>
      </c>
      <c r="D30" s="22"/>
      <c r="E30" s="22"/>
      <c r="F30" s="22"/>
      <c r="G30" s="22"/>
      <c r="H30" s="22"/>
      <c r="I30" s="23">
        <f>2083504.79</f>
        <v>2083504.79</v>
      </c>
      <c r="J30" s="23"/>
      <c r="K30" s="24">
        <f>2083504.79</f>
        <v>2083504.79</v>
      </c>
      <c r="L30" s="24"/>
      <c r="M30" s="25">
        <f>1369560.24</f>
        <v>1369560.24</v>
      </c>
      <c r="N30" s="26" t="s">
        <v>72</v>
      </c>
      <c r="O30" s="27" t="s">
        <v>72</v>
      </c>
    </row>
    <row r="31" spans="1:15" s="1" customFormat="1" ht="13.5" customHeight="1">
      <c r="A31" s="21" t="s">
        <v>73</v>
      </c>
      <c r="B31" s="21"/>
      <c r="C31" s="22" t="s">
        <v>74</v>
      </c>
      <c r="D31" s="22"/>
      <c r="E31" s="22"/>
      <c r="F31" s="22"/>
      <c r="G31" s="22"/>
      <c r="H31" s="22"/>
      <c r="I31" s="23">
        <f>1254081.6</f>
        <v>1254081.6</v>
      </c>
      <c r="J31" s="23"/>
      <c r="K31" s="24">
        <f>1254081.6</f>
        <v>1254081.6</v>
      </c>
      <c r="L31" s="24"/>
      <c r="M31" s="25">
        <f>647581.6</f>
        <v>647581.6</v>
      </c>
      <c r="N31" s="26" t="s">
        <v>75</v>
      </c>
      <c r="O31" s="27" t="s">
        <v>75</v>
      </c>
    </row>
    <row r="32" spans="1:15" s="1" customFormat="1" ht="13.5" customHeight="1">
      <c r="A32" s="21" t="s">
        <v>76</v>
      </c>
      <c r="B32" s="21"/>
      <c r="C32" s="22" t="s">
        <v>77</v>
      </c>
      <c r="D32" s="22"/>
      <c r="E32" s="22"/>
      <c r="F32" s="22"/>
      <c r="G32" s="22"/>
      <c r="H32" s="22"/>
      <c r="I32" s="23">
        <f>24293822.7</f>
        <v>24293822.7</v>
      </c>
      <c r="J32" s="23"/>
      <c r="K32" s="24">
        <f>24293822.7</f>
        <v>24293822.7</v>
      </c>
      <c r="L32" s="24"/>
      <c r="M32" s="25">
        <f>13111747.66</f>
        <v>13111747.66</v>
      </c>
      <c r="N32" s="26" t="s">
        <v>78</v>
      </c>
      <c r="O32" s="27" t="s">
        <v>78</v>
      </c>
    </row>
    <row r="33" spans="1:15" s="1" customFormat="1" ht="13.5" customHeight="1">
      <c r="A33" s="21" t="s">
        <v>79</v>
      </c>
      <c r="B33" s="21"/>
      <c r="C33" s="22" t="s">
        <v>80</v>
      </c>
      <c r="D33" s="22"/>
      <c r="E33" s="22"/>
      <c r="F33" s="22"/>
      <c r="G33" s="22"/>
      <c r="H33" s="22"/>
      <c r="I33" s="23">
        <f>2924780.09</f>
        <v>2924780.09</v>
      </c>
      <c r="J33" s="23"/>
      <c r="K33" s="24">
        <f>2924780.09</f>
        <v>2924780.09</v>
      </c>
      <c r="L33" s="24"/>
      <c r="M33" s="25">
        <f>742906.9</f>
        <v>742906.9</v>
      </c>
      <c r="N33" s="26" t="s">
        <v>81</v>
      </c>
      <c r="O33" s="27" t="s">
        <v>81</v>
      </c>
    </row>
    <row r="34" spans="1:15" s="1" customFormat="1" ht="13.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5842076.33</f>
        <v>5842076.33</v>
      </c>
      <c r="J34" s="23"/>
      <c r="K34" s="24">
        <f>5842076.33</f>
        <v>5842076.33</v>
      </c>
      <c r="L34" s="24"/>
      <c r="M34" s="25">
        <f>3793476.6</f>
        <v>3793476.6</v>
      </c>
      <c r="N34" s="26" t="s">
        <v>84</v>
      </c>
      <c r="O34" s="27" t="s">
        <v>84</v>
      </c>
    </row>
    <row r="35" spans="1:15" s="1" customFormat="1" ht="13.5" customHeight="1">
      <c r="A35" s="21" t="s">
        <v>85</v>
      </c>
      <c r="B35" s="21"/>
      <c r="C35" s="22" t="s">
        <v>86</v>
      </c>
      <c r="D35" s="22"/>
      <c r="E35" s="22"/>
      <c r="F35" s="22"/>
      <c r="G35" s="22"/>
      <c r="H35" s="22"/>
      <c r="I35" s="23">
        <f>15526966.28</f>
        <v>15526966.28</v>
      </c>
      <c r="J35" s="23"/>
      <c r="K35" s="24">
        <f>15526966.28</f>
        <v>15526966.28</v>
      </c>
      <c r="L35" s="24"/>
      <c r="M35" s="25">
        <f>8575364.16</f>
        <v>8575364.16</v>
      </c>
      <c r="N35" s="26" t="s">
        <v>87</v>
      </c>
      <c r="O35" s="27" t="s">
        <v>87</v>
      </c>
    </row>
    <row r="36" spans="1:15" s="1" customFormat="1" ht="13.5" customHeight="1">
      <c r="A36" s="21" t="s">
        <v>88</v>
      </c>
      <c r="B36" s="21"/>
      <c r="C36" s="22" t="s">
        <v>89</v>
      </c>
      <c r="D36" s="22"/>
      <c r="E36" s="22"/>
      <c r="F36" s="22"/>
      <c r="G36" s="22"/>
      <c r="H36" s="22"/>
      <c r="I36" s="23">
        <f>5792.4</f>
        <v>5792.4</v>
      </c>
      <c r="J36" s="23"/>
      <c r="K36" s="24">
        <f>5792.4</f>
        <v>5792.4</v>
      </c>
      <c r="L36" s="24"/>
      <c r="M36" s="26" t="s">
        <v>0</v>
      </c>
      <c r="N36" s="26" t="s">
        <v>63</v>
      </c>
      <c r="O36" s="27" t="s">
        <v>63</v>
      </c>
    </row>
    <row r="37" spans="1:15" s="1" customFormat="1" ht="13.5" customHeight="1">
      <c r="A37" s="21" t="s">
        <v>90</v>
      </c>
      <c r="B37" s="21"/>
      <c r="C37" s="22" t="s">
        <v>91</v>
      </c>
      <c r="D37" s="22"/>
      <c r="E37" s="22"/>
      <c r="F37" s="22"/>
      <c r="G37" s="22"/>
      <c r="H37" s="22"/>
      <c r="I37" s="23">
        <f>5792.4</f>
        <v>5792.4</v>
      </c>
      <c r="J37" s="23"/>
      <c r="K37" s="24">
        <f>5792.4</f>
        <v>5792.4</v>
      </c>
      <c r="L37" s="24"/>
      <c r="M37" s="26" t="s">
        <v>0</v>
      </c>
      <c r="N37" s="26" t="s">
        <v>63</v>
      </c>
      <c r="O37" s="27" t="s">
        <v>63</v>
      </c>
    </row>
    <row r="38" spans="1:15" s="1" customFormat="1" ht="13.5" customHeight="1">
      <c r="A38" s="21" t="s">
        <v>92</v>
      </c>
      <c r="B38" s="21"/>
      <c r="C38" s="22" t="s">
        <v>93</v>
      </c>
      <c r="D38" s="22"/>
      <c r="E38" s="22"/>
      <c r="F38" s="22"/>
      <c r="G38" s="22"/>
      <c r="H38" s="22"/>
      <c r="I38" s="23">
        <f>327500</f>
        <v>327500</v>
      </c>
      <c r="J38" s="23"/>
      <c r="K38" s="24">
        <f>327500</f>
        <v>327500</v>
      </c>
      <c r="L38" s="24"/>
      <c r="M38" s="25">
        <f>286797</f>
        <v>286797</v>
      </c>
      <c r="N38" s="26" t="s">
        <v>94</v>
      </c>
      <c r="O38" s="27" t="s">
        <v>94</v>
      </c>
    </row>
    <row r="39" spans="1:15" s="1" customFormat="1" ht="13.5" customHeight="1">
      <c r="A39" s="21" t="s">
        <v>95</v>
      </c>
      <c r="B39" s="21"/>
      <c r="C39" s="22" t="s">
        <v>96</v>
      </c>
      <c r="D39" s="22"/>
      <c r="E39" s="22"/>
      <c r="F39" s="22"/>
      <c r="G39" s="22"/>
      <c r="H39" s="22"/>
      <c r="I39" s="23">
        <f>327500</f>
        <v>327500</v>
      </c>
      <c r="J39" s="23"/>
      <c r="K39" s="24">
        <f>327500</f>
        <v>327500</v>
      </c>
      <c r="L39" s="24"/>
      <c r="M39" s="25">
        <f>286797</f>
        <v>286797</v>
      </c>
      <c r="N39" s="26" t="s">
        <v>94</v>
      </c>
      <c r="O39" s="27" t="s">
        <v>94</v>
      </c>
    </row>
    <row r="40" spans="1:15" s="1" customFormat="1" ht="13.5" customHeight="1">
      <c r="A40" s="21" t="s">
        <v>97</v>
      </c>
      <c r="B40" s="21"/>
      <c r="C40" s="22" t="s">
        <v>98</v>
      </c>
      <c r="D40" s="22"/>
      <c r="E40" s="22"/>
      <c r="F40" s="22"/>
      <c r="G40" s="22"/>
      <c r="H40" s="22"/>
      <c r="I40" s="23">
        <f>37647000</f>
        <v>37647000</v>
      </c>
      <c r="J40" s="23"/>
      <c r="K40" s="24">
        <f>37647000</f>
        <v>37647000</v>
      </c>
      <c r="L40" s="24"/>
      <c r="M40" s="25">
        <f>31275402.44</f>
        <v>31275402.44</v>
      </c>
      <c r="N40" s="26" t="s">
        <v>99</v>
      </c>
      <c r="O40" s="27" t="s">
        <v>99</v>
      </c>
    </row>
    <row r="41" spans="1:15" s="1" customFormat="1" ht="13.5" customHeight="1">
      <c r="A41" s="21" t="s">
        <v>100</v>
      </c>
      <c r="B41" s="21"/>
      <c r="C41" s="22" t="s">
        <v>101</v>
      </c>
      <c r="D41" s="22"/>
      <c r="E41" s="22"/>
      <c r="F41" s="22"/>
      <c r="G41" s="22"/>
      <c r="H41" s="22"/>
      <c r="I41" s="23">
        <f>37647000</f>
        <v>37647000</v>
      </c>
      <c r="J41" s="23"/>
      <c r="K41" s="24">
        <f>37647000</f>
        <v>37647000</v>
      </c>
      <c r="L41" s="24"/>
      <c r="M41" s="25">
        <f>31275402.44</f>
        <v>31275402.44</v>
      </c>
      <c r="N41" s="26" t="s">
        <v>99</v>
      </c>
      <c r="O41" s="27" t="s">
        <v>99</v>
      </c>
    </row>
    <row r="42" spans="1:15" s="1" customFormat="1" ht="13.5" customHeight="1">
      <c r="A42" s="21" t="s">
        <v>102</v>
      </c>
      <c r="B42" s="21"/>
      <c r="C42" s="22" t="s">
        <v>103</v>
      </c>
      <c r="D42" s="22"/>
      <c r="E42" s="22"/>
      <c r="F42" s="22"/>
      <c r="G42" s="22"/>
      <c r="H42" s="22"/>
      <c r="I42" s="23">
        <f>265056.47</f>
        <v>265056.47</v>
      </c>
      <c r="J42" s="23"/>
      <c r="K42" s="24">
        <f>265056.47</f>
        <v>265056.47</v>
      </c>
      <c r="L42" s="24"/>
      <c r="M42" s="25">
        <f>210460.47</f>
        <v>210460.47</v>
      </c>
      <c r="N42" s="26" t="s">
        <v>104</v>
      </c>
      <c r="O42" s="27" t="s">
        <v>104</v>
      </c>
    </row>
    <row r="43" spans="1:15" s="1" customFormat="1" ht="13.5" customHeight="1">
      <c r="A43" s="21" t="s">
        <v>105</v>
      </c>
      <c r="B43" s="21"/>
      <c r="C43" s="22" t="s">
        <v>106</v>
      </c>
      <c r="D43" s="22"/>
      <c r="E43" s="22"/>
      <c r="F43" s="22"/>
      <c r="G43" s="22"/>
      <c r="H43" s="22"/>
      <c r="I43" s="23">
        <f>265056.47</f>
        <v>265056.47</v>
      </c>
      <c r="J43" s="23"/>
      <c r="K43" s="24">
        <f>265056.47</f>
        <v>265056.47</v>
      </c>
      <c r="L43" s="24"/>
      <c r="M43" s="25">
        <f>210460.47</f>
        <v>210460.47</v>
      </c>
      <c r="N43" s="26" t="s">
        <v>104</v>
      </c>
      <c r="O43" s="27" t="s">
        <v>104</v>
      </c>
    </row>
    <row r="44" spans="1:15" s="1" customFormat="1" ht="13.5" customHeight="1">
      <c r="A44" s="21" t="s">
        <v>107</v>
      </c>
      <c r="B44" s="21"/>
      <c r="C44" s="22" t="s">
        <v>108</v>
      </c>
      <c r="D44" s="22"/>
      <c r="E44" s="22"/>
      <c r="F44" s="22"/>
      <c r="G44" s="22"/>
      <c r="H44" s="22"/>
      <c r="I44" s="23">
        <f>3548679</f>
        <v>3548679</v>
      </c>
      <c r="J44" s="23"/>
      <c r="K44" s="24">
        <f>3548679</f>
        <v>3548679</v>
      </c>
      <c r="L44" s="24"/>
      <c r="M44" s="25">
        <f>3488679</f>
        <v>3488679</v>
      </c>
      <c r="N44" s="26" t="s">
        <v>109</v>
      </c>
      <c r="O44" s="27" t="s">
        <v>109</v>
      </c>
    </row>
    <row r="45" spans="1:15" s="1" customFormat="1" ht="13.5" customHeight="1" thickBot="1">
      <c r="A45" s="21" t="s">
        <v>110</v>
      </c>
      <c r="B45" s="21"/>
      <c r="C45" s="22" t="s">
        <v>111</v>
      </c>
      <c r="D45" s="22"/>
      <c r="E45" s="22"/>
      <c r="F45" s="22"/>
      <c r="G45" s="22"/>
      <c r="H45" s="22"/>
      <c r="I45" s="23">
        <f>3548679</f>
        <v>3548679</v>
      </c>
      <c r="J45" s="23"/>
      <c r="K45" s="24">
        <f>3548679</f>
        <v>3548679</v>
      </c>
      <c r="L45" s="24"/>
      <c r="M45" s="25">
        <f>3488679</f>
        <v>3488679</v>
      </c>
      <c r="N45" s="26" t="s">
        <v>109</v>
      </c>
      <c r="O45" s="27" t="s">
        <v>109</v>
      </c>
    </row>
    <row r="46" spans="1:15" s="1" customFormat="1" ht="15" customHeight="1" thickBot="1">
      <c r="A46" s="28" t="s">
        <v>112</v>
      </c>
      <c r="B46" s="28"/>
      <c r="C46" s="28"/>
      <c r="D46" s="28"/>
      <c r="E46" s="28"/>
      <c r="F46" s="28"/>
      <c r="G46" s="28"/>
      <c r="H46" s="28"/>
      <c r="I46" s="29">
        <f>110648626.76</f>
        <v>110648626.76</v>
      </c>
      <c r="J46" s="29"/>
      <c r="K46" s="30">
        <f>110648626.76</f>
        <v>110648626.76</v>
      </c>
      <c r="L46" s="30"/>
      <c r="M46" s="31">
        <f>82416889.85</f>
        <v>82416889.85</v>
      </c>
      <c r="N46" s="31">
        <f>74.49</f>
        <v>74.49</v>
      </c>
      <c r="O46" s="32">
        <f>74.49</f>
        <v>74.49</v>
      </c>
    </row>
    <row r="47" spans="1:15" s="1" customFormat="1" ht="15.75" customHeight="1">
      <c r="A47" s="33" t="s">
        <v>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sheetProtection/>
  <mergeCells count="156">
    <mergeCell ref="A46:H46"/>
    <mergeCell ref="I46:J46"/>
    <mergeCell ref="K46:L46"/>
    <mergeCell ref="A47:O47"/>
    <mergeCell ref="A45:B45"/>
    <mergeCell ref="C45:H45"/>
    <mergeCell ref="I45:J45"/>
    <mergeCell ref="K45:L45"/>
    <mergeCell ref="A44:B44"/>
    <mergeCell ref="C44:H44"/>
    <mergeCell ref="I44:J44"/>
    <mergeCell ref="K44:L44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2019-07-26T09:26:43Z</dcterms:created>
  <dcterms:modified xsi:type="dcterms:W3CDTF">2019-07-26T09:26:43Z</dcterms:modified>
  <cp:category/>
  <cp:version/>
  <cp:contentType/>
  <cp:contentStatus/>
</cp:coreProperties>
</file>